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8580" windowHeight="3270" tabRatio="598" activeTab="0"/>
  </bookViews>
  <sheets>
    <sheet name="2011 Budget" sheetId="1" r:id="rId1"/>
  </sheets>
  <definedNames>
    <definedName name="_xlnm.Print_Area" localSheetId="0">'2011 Budget'!$A$1:$O$45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<sst xmlns="http://schemas.openxmlformats.org/spreadsheetml/2006/main" count="46" uniqueCount="44">
  <si>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</t>
  </si>
  <si>
    <t>April '11</t>
  </si>
  <si>
    <t>May '11</t>
  </si>
  <si>
    <t>June '11</t>
  </si>
  <si>
    <t>July '11</t>
  </si>
  <si>
    <t>Constant Contact</t>
  </si>
  <si>
    <t>PO Box</t>
  </si>
  <si>
    <t>EVENTS</t>
  </si>
  <si>
    <t>Expenses</t>
  </si>
  <si>
    <t>Total Expenses</t>
  </si>
  <si>
    <t>Income</t>
  </si>
  <si>
    <t>No Event</t>
  </si>
  <si>
    <t>TBD</t>
  </si>
  <si>
    <t>BANK BALANCE</t>
  </si>
  <si>
    <t>Outgoing Funds</t>
  </si>
  <si>
    <t>Incoming Funds</t>
  </si>
  <si>
    <t>Current as of:</t>
  </si>
  <si>
    <t>Meet the EACs</t>
  </si>
  <si>
    <t>QDP Mixer</t>
  </si>
  <si>
    <t>Exhibitor Breakfast</t>
  </si>
  <si>
    <t>Golf Mixer</t>
  </si>
  <si>
    <t>Jan '11</t>
  </si>
  <si>
    <t>Feb '11</t>
  </si>
  <si>
    <t>Aug '11</t>
  </si>
  <si>
    <t>Sep '11</t>
  </si>
  <si>
    <t>Oct '11</t>
  </si>
  <si>
    <t>Nov '11</t>
  </si>
  <si>
    <t>Dec '11</t>
  </si>
  <si>
    <t>Golf Tourney</t>
  </si>
  <si>
    <t>Blood Drive</t>
  </si>
  <si>
    <t>Costs</t>
  </si>
  <si>
    <t>123 Sign Up</t>
  </si>
  <si>
    <t>Mar '11</t>
  </si>
  <si>
    <t>Total '11</t>
  </si>
  <si>
    <t>Estimated Funds</t>
  </si>
  <si>
    <t>Total Income</t>
  </si>
  <si>
    <t>Estimated Balance</t>
  </si>
  <si>
    <t>No Event (break)</t>
  </si>
  <si>
    <t>No Event (HQ Mtg)</t>
  </si>
  <si>
    <t>Total Overhead</t>
  </si>
  <si>
    <t>Scholarship</t>
  </si>
  <si>
    <t>RECURRING</t>
  </si>
  <si>
    <t>Previous Balance</t>
  </si>
  <si>
    <t>2012 EDPA Chapter Budget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</si>
</sst>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[$-409]mmm\-yy;@"/>
    <numFmt numFmtId="175" formatCode="#,##0.0_);\(#,##0.0\)"/>
    <numFmt numFmtId="176" formatCode="0.0"/>
    <numFmt numFmtId="177" formatCode="#,##0.000_);\(#,##0.000\)"/>
    <numFmt numFmtId="178" formatCode="&quot;$&quot;#,##0"/>
    <numFmt numFmtId="179" formatCode="m/d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8" fontId="3" fillId="33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178" fontId="3" fillId="0" borderId="0" xfId="0" applyNumberFormat="1" applyFont="1" applyAlignment="1">
      <alignment horizontal="right"/>
    </xf>
    <xf numFmtId="178" fontId="0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horizontal="center" wrapText="1"/>
    </xf>
    <xf numFmtId="178" fontId="6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" sqref="C8"/>
    </sheetView>
  </sheetViews>
  <sheetFormatPr defaultColWidth="9.140625" defaultRowHeight="12.75"/>
  <cols>
    <col min="1" max="1" width="2.7109375" style="0" customWidth="1"/>
    <col min="2" max="2" width="18.28125" style="0" customWidth="1"/>
    <col min="3" max="14" width="9.7109375" style="9" customWidth="1"/>
    <col min="15" max="15" width="9.7109375" style="0" customWidth="1"/>
    <col min="16" max="24" width="9.140625" style="0" customWidth="1"/>
  </cols>
  <sheetData>
    <row r="1" spans="1:15" ht="27.75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3:15" s="2" customFormat="1" ht="12.75">
      <c r="C2" s="13"/>
      <c r="D2" s="13"/>
      <c r="E2" s="13"/>
      <c r="F2" s="13"/>
      <c r="G2" s="13"/>
      <c r="H2" s="13"/>
      <c r="I2" s="13"/>
      <c r="J2" s="13"/>
      <c r="K2" s="13"/>
      <c r="L2" s="13"/>
      <c r="N2" s="17" t="s">
        <v>16</v>
      </c>
      <c r="O2" s="14">
        <v>40592</v>
      </c>
    </row>
    <row r="3" spans="3:14" s="2" customFormat="1" ht="12.7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 ht="12.75">
      <c r="A4" s="4"/>
      <c r="B4" s="7"/>
      <c r="C4" s="13" t="s">
        <v>21</v>
      </c>
      <c r="D4" s="13" t="s">
        <v>22</v>
      </c>
      <c r="E4" s="13" t="s">
        <v>32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23</v>
      </c>
      <c r="K4" s="13" t="s">
        <v>24</v>
      </c>
      <c r="L4" s="13" t="s">
        <v>25</v>
      </c>
      <c r="M4" s="13" t="s">
        <v>26</v>
      </c>
      <c r="N4" s="13" t="s">
        <v>27</v>
      </c>
      <c r="O4" s="13" t="s">
        <v>33</v>
      </c>
    </row>
    <row r="5" spans="2:15" ht="12.75">
      <c r="B5" s="1" t="s">
        <v>0</v>
      </c>
      <c r="O5" s="9"/>
    </row>
    <row r="6" spans="1:15" ht="20.25">
      <c r="A6" s="5" t="s">
        <v>41</v>
      </c>
      <c r="O6" s="9"/>
    </row>
    <row r="7" spans="1:15" s="2" customFormat="1" ht="12.75">
      <c r="A7" s="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2:15" ht="12.75">
      <c r="B8" s="4" t="s">
        <v>5</v>
      </c>
      <c r="C8" s="10">
        <v>20</v>
      </c>
      <c r="D8" s="10">
        <v>20</v>
      </c>
      <c r="E8" s="10">
        <v>20</v>
      </c>
      <c r="F8" s="10">
        <v>20</v>
      </c>
      <c r="G8" s="10">
        <v>20</v>
      </c>
      <c r="H8" s="10">
        <v>20</v>
      </c>
      <c r="I8" s="10">
        <v>20</v>
      </c>
      <c r="J8" s="10">
        <v>20</v>
      </c>
      <c r="K8" s="10">
        <v>20</v>
      </c>
      <c r="L8" s="10">
        <v>20</v>
      </c>
      <c r="M8" s="10">
        <v>20</v>
      </c>
      <c r="N8" s="10">
        <v>20</v>
      </c>
      <c r="O8" s="10">
        <f>SUM(C8:N8)</f>
        <v>240</v>
      </c>
    </row>
    <row r="9" spans="3:15" ht="12.7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2:15" ht="12.75">
      <c r="B10" s="4" t="s">
        <v>6</v>
      </c>
      <c r="C10" s="18">
        <v>108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108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f>SUM(C10:N10)</f>
        <v>216</v>
      </c>
    </row>
    <row r="11" spans="2:15" ht="12.75">
      <c r="B11" s="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2:15" ht="12.75">
      <c r="B12" s="4" t="s">
        <v>40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4000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</row>
    <row r="13" spans="3:15" ht="12.7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2.75">
      <c r="B14" s="6" t="s">
        <v>39</v>
      </c>
      <c r="C14" s="11">
        <f>SUM(C8:C13)</f>
        <v>128</v>
      </c>
      <c r="D14" s="11">
        <f aca="true" t="shared" si="0" ref="D14:N14">SUM(D8:D13)</f>
        <v>20</v>
      </c>
      <c r="E14" s="11">
        <f t="shared" si="0"/>
        <v>20</v>
      </c>
      <c r="F14" s="11">
        <f t="shared" si="0"/>
        <v>20</v>
      </c>
      <c r="G14" s="11">
        <f t="shared" si="0"/>
        <v>20</v>
      </c>
      <c r="H14" s="11">
        <f t="shared" si="0"/>
        <v>20</v>
      </c>
      <c r="I14" s="11">
        <f t="shared" si="0"/>
        <v>128</v>
      </c>
      <c r="J14" s="11">
        <f t="shared" si="0"/>
        <v>4020</v>
      </c>
      <c r="K14" s="11">
        <f t="shared" si="0"/>
        <v>20</v>
      </c>
      <c r="L14" s="11">
        <f t="shared" si="0"/>
        <v>20</v>
      </c>
      <c r="M14" s="11">
        <f t="shared" si="0"/>
        <v>20</v>
      </c>
      <c r="N14" s="11">
        <f t="shared" si="0"/>
        <v>20</v>
      </c>
      <c r="O14" s="11">
        <f>SUM(C14:N14)</f>
        <v>4456</v>
      </c>
    </row>
    <row r="15" spans="2:15" ht="12.75">
      <c r="B15" s="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2:15" ht="12.75">
      <c r="B16" s="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20.25">
      <c r="A17" s="5" t="s">
        <v>7</v>
      </c>
      <c r="B17" s="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s="16" customFormat="1" ht="22.5">
      <c r="B18" s="15"/>
      <c r="C18" s="19" t="s">
        <v>11</v>
      </c>
      <c r="D18" s="19" t="s">
        <v>17</v>
      </c>
      <c r="E18" s="19" t="s">
        <v>19</v>
      </c>
      <c r="F18" s="19" t="s">
        <v>18</v>
      </c>
      <c r="G18" s="19" t="s">
        <v>20</v>
      </c>
      <c r="H18" s="19" t="s">
        <v>28</v>
      </c>
      <c r="I18" s="19" t="s">
        <v>37</v>
      </c>
      <c r="J18" s="19" t="s">
        <v>37</v>
      </c>
      <c r="K18" s="19" t="s">
        <v>29</v>
      </c>
      <c r="L18" s="19" t="s">
        <v>12</v>
      </c>
      <c r="M18" s="19" t="s">
        <v>12</v>
      </c>
      <c r="N18" s="19" t="s">
        <v>38</v>
      </c>
      <c r="O18" s="19"/>
    </row>
    <row r="19" spans="2:15" ht="15.75">
      <c r="B19" s="8" t="s">
        <v>8</v>
      </c>
      <c r="C19" s="10"/>
      <c r="D19" s="10"/>
      <c r="O19" s="9"/>
    </row>
    <row r="20" ht="12.75">
      <c r="O20" s="9"/>
    </row>
    <row r="21" spans="2:15" ht="12.75">
      <c r="B21" s="4" t="s">
        <v>30</v>
      </c>
      <c r="C21" s="18">
        <v>0</v>
      </c>
      <c r="D21" s="18">
        <f>20*15</f>
        <v>300</v>
      </c>
      <c r="E21" s="18">
        <v>1000</v>
      </c>
      <c r="F21" s="18">
        <v>0</v>
      </c>
      <c r="G21" s="18">
        <v>150</v>
      </c>
      <c r="H21" s="18">
        <v>8000</v>
      </c>
      <c r="I21" s="18">
        <v>0</v>
      </c>
      <c r="J21" s="18">
        <v>0</v>
      </c>
      <c r="K21" s="18">
        <v>0</v>
      </c>
      <c r="L21" s="18">
        <v>150</v>
      </c>
      <c r="M21" s="18">
        <v>150</v>
      </c>
      <c r="N21" s="18">
        <v>0</v>
      </c>
      <c r="O21" s="18">
        <f>SUM(C21:N21)</f>
        <v>9750</v>
      </c>
    </row>
    <row r="22" spans="2:15" ht="12.75">
      <c r="B22" s="4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2.75">
      <c r="B23" s="4" t="s">
        <v>31</v>
      </c>
      <c r="C23" s="18">
        <v>0</v>
      </c>
      <c r="D23" s="18">
        <f>(15*25)*0.06</f>
        <v>22.5</v>
      </c>
      <c r="E23" s="18">
        <f>(40*50)*0.06</f>
        <v>120</v>
      </c>
      <c r="F23" s="18">
        <v>0</v>
      </c>
      <c r="G23" s="18">
        <v>0</v>
      </c>
      <c r="H23" s="18">
        <f>(45*145)*0.06</f>
        <v>391.5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>SUM(C23:N23)</f>
        <v>534</v>
      </c>
    </row>
    <row r="24" spans="3:15" ht="12.7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ht="12.75">
      <c r="B25" s="6" t="s">
        <v>9</v>
      </c>
      <c r="C25" s="11">
        <f aca="true" t="shared" si="1" ref="C25:N25">SUM(C21:C24)</f>
        <v>0</v>
      </c>
      <c r="D25" s="11">
        <f t="shared" si="1"/>
        <v>322.5</v>
      </c>
      <c r="E25" s="11">
        <f t="shared" si="1"/>
        <v>1120</v>
      </c>
      <c r="F25" s="11">
        <f t="shared" si="1"/>
        <v>0</v>
      </c>
      <c r="G25" s="11">
        <f t="shared" si="1"/>
        <v>150</v>
      </c>
      <c r="H25" s="11">
        <f t="shared" si="1"/>
        <v>8391.5</v>
      </c>
      <c r="I25" s="11">
        <f t="shared" si="1"/>
        <v>0</v>
      </c>
      <c r="J25" s="11">
        <f t="shared" si="1"/>
        <v>0</v>
      </c>
      <c r="K25" s="11">
        <f t="shared" si="1"/>
        <v>0</v>
      </c>
      <c r="L25" s="11">
        <f t="shared" si="1"/>
        <v>150</v>
      </c>
      <c r="M25" s="11">
        <f t="shared" si="1"/>
        <v>150</v>
      </c>
      <c r="N25" s="11">
        <f t="shared" si="1"/>
        <v>0</v>
      </c>
      <c r="O25" s="11">
        <f>SUM(C25:N25)</f>
        <v>10284</v>
      </c>
    </row>
    <row r="26" spans="2:15" ht="12.75">
      <c r="B26" s="3"/>
      <c r="O26" s="9"/>
    </row>
    <row r="27" spans="2:15" ht="15.75">
      <c r="B27" s="8" t="s">
        <v>10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3:15" ht="12.7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ht="12.75">
      <c r="B29" s="4" t="s">
        <v>34</v>
      </c>
      <c r="C29" s="18">
        <v>0</v>
      </c>
      <c r="D29" s="18">
        <f>25*15</f>
        <v>375</v>
      </c>
      <c r="E29" s="18">
        <f>40*50</f>
        <v>2000</v>
      </c>
      <c r="F29" s="18">
        <v>0</v>
      </c>
      <c r="G29" s="18">
        <v>0</v>
      </c>
      <c r="H29" s="18">
        <v>15000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SUM(C29:N29)</f>
        <v>17375</v>
      </c>
    </row>
    <row r="30" spans="3:15" ht="12.7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5" ht="12.75">
      <c r="B31" s="6" t="s">
        <v>35</v>
      </c>
      <c r="C31" s="11">
        <f aca="true" t="shared" si="2" ref="C31:N31">SUM(C29:C30)</f>
        <v>0</v>
      </c>
      <c r="D31" s="11">
        <f t="shared" si="2"/>
        <v>375</v>
      </c>
      <c r="E31" s="11">
        <f t="shared" si="2"/>
        <v>2000</v>
      </c>
      <c r="F31" s="11">
        <f t="shared" si="2"/>
        <v>0</v>
      </c>
      <c r="G31" s="11">
        <f t="shared" si="2"/>
        <v>0</v>
      </c>
      <c r="H31" s="11">
        <f t="shared" si="2"/>
        <v>15000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0</v>
      </c>
      <c r="O31" s="11">
        <f>SUM(C31:N31)</f>
        <v>17375</v>
      </c>
    </row>
    <row r="32" ht="12.75">
      <c r="O32" s="9"/>
    </row>
    <row r="33" ht="12.75">
      <c r="O33" s="9"/>
    </row>
    <row r="34" spans="1:15" ht="20.25">
      <c r="A34" s="5" t="s">
        <v>13</v>
      </c>
      <c r="O34" s="9"/>
    </row>
    <row r="35" spans="3:15" ht="12.7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2:15" ht="12.75">
      <c r="B36" s="4" t="s">
        <v>42</v>
      </c>
      <c r="C36" s="18">
        <v>3149.2</v>
      </c>
      <c r="D36" s="18">
        <f>C42</f>
        <v>3021.2</v>
      </c>
      <c r="E36" s="18">
        <f aca="true" t="shared" si="3" ref="E36:L36">D42</f>
        <v>3053.7</v>
      </c>
      <c r="F36" s="18">
        <f t="shared" si="3"/>
        <v>3913.7</v>
      </c>
      <c r="G36" s="18">
        <f t="shared" si="3"/>
        <v>3893.7</v>
      </c>
      <c r="H36" s="18">
        <f t="shared" si="3"/>
        <v>3723.7</v>
      </c>
      <c r="I36" s="18">
        <f t="shared" si="3"/>
        <v>10312.2</v>
      </c>
      <c r="J36" s="18">
        <f t="shared" si="3"/>
        <v>10184.2</v>
      </c>
      <c r="K36" s="18">
        <f t="shared" si="3"/>
        <v>6164.200000000001</v>
      </c>
      <c r="L36" s="18">
        <f t="shared" si="3"/>
        <v>6144.200000000001</v>
      </c>
      <c r="M36" s="18">
        <f>L42</f>
        <v>5974.200000000001</v>
      </c>
      <c r="N36" s="18">
        <f>M42</f>
        <v>5804.200000000001</v>
      </c>
      <c r="O36" s="18"/>
    </row>
    <row r="37" spans="2:15" ht="12.75">
      <c r="B37" s="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ht="12.75">
      <c r="B38" s="4" t="s">
        <v>14</v>
      </c>
      <c r="C38" s="18">
        <f>C14+C25</f>
        <v>128</v>
      </c>
      <c r="D38" s="18">
        <f aca="true" t="shared" si="4" ref="D38:N38">D14+D25</f>
        <v>342.5</v>
      </c>
      <c r="E38" s="18">
        <f t="shared" si="4"/>
        <v>1140</v>
      </c>
      <c r="F38" s="18">
        <f t="shared" si="4"/>
        <v>20</v>
      </c>
      <c r="G38" s="18">
        <f t="shared" si="4"/>
        <v>170</v>
      </c>
      <c r="H38" s="18">
        <f t="shared" si="4"/>
        <v>8411.5</v>
      </c>
      <c r="I38" s="18">
        <f t="shared" si="4"/>
        <v>128</v>
      </c>
      <c r="J38" s="18">
        <f t="shared" si="4"/>
        <v>4020</v>
      </c>
      <c r="K38" s="18">
        <f t="shared" si="4"/>
        <v>20</v>
      </c>
      <c r="L38" s="18">
        <f t="shared" si="4"/>
        <v>170</v>
      </c>
      <c r="M38" s="18">
        <f t="shared" si="4"/>
        <v>170</v>
      </c>
      <c r="N38" s="18">
        <f t="shared" si="4"/>
        <v>20</v>
      </c>
      <c r="O38" s="18">
        <f>SUM(C38:N38)</f>
        <v>14740</v>
      </c>
    </row>
    <row r="39" spans="3:15" ht="12.7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2:15" ht="12.75">
      <c r="B40" s="4" t="s">
        <v>15</v>
      </c>
      <c r="C40" s="18">
        <f>C31</f>
        <v>0</v>
      </c>
      <c r="D40" s="18">
        <f aca="true" t="shared" si="5" ref="D40:N40">D31</f>
        <v>375</v>
      </c>
      <c r="E40" s="18">
        <f t="shared" si="5"/>
        <v>2000</v>
      </c>
      <c r="F40" s="18">
        <f t="shared" si="5"/>
        <v>0</v>
      </c>
      <c r="G40" s="18">
        <f t="shared" si="5"/>
        <v>0</v>
      </c>
      <c r="H40" s="18">
        <f t="shared" si="5"/>
        <v>15000</v>
      </c>
      <c r="I40" s="18">
        <f t="shared" si="5"/>
        <v>0</v>
      </c>
      <c r="J40" s="18">
        <f t="shared" si="5"/>
        <v>0</v>
      </c>
      <c r="K40" s="18">
        <f t="shared" si="5"/>
        <v>0</v>
      </c>
      <c r="L40" s="18">
        <f t="shared" si="5"/>
        <v>0</v>
      </c>
      <c r="M40" s="18">
        <f t="shared" si="5"/>
        <v>0</v>
      </c>
      <c r="N40" s="18">
        <f t="shared" si="5"/>
        <v>0</v>
      </c>
      <c r="O40" s="18">
        <f>SUM(C40:N40)</f>
        <v>17375</v>
      </c>
    </row>
    <row r="41" spans="3:15" ht="12.7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 ht="12.75">
      <c r="B42" s="6" t="s">
        <v>36</v>
      </c>
      <c r="C42" s="11">
        <f>C36-C38+C40</f>
        <v>3021.2</v>
      </c>
      <c r="D42" s="11">
        <f aca="true" t="shared" si="6" ref="D42:L42">D36-D38+D40</f>
        <v>3053.7</v>
      </c>
      <c r="E42" s="11">
        <f t="shared" si="6"/>
        <v>3913.7</v>
      </c>
      <c r="F42" s="11">
        <f t="shared" si="6"/>
        <v>3893.7</v>
      </c>
      <c r="G42" s="11">
        <f t="shared" si="6"/>
        <v>3723.7</v>
      </c>
      <c r="H42" s="11">
        <f t="shared" si="6"/>
        <v>10312.2</v>
      </c>
      <c r="I42" s="11">
        <f t="shared" si="6"/>
        <v>10184.2</v>
      </c>
      <c r="J42" s="11">
        <f t="shared" si="6"/>
        <v>6164.200000000001</v>
      </c>
      <c r="K42" s="11">
        <f t="shared" si="6"/>
        <v>6144.200000000001</v>
      </c>
      <c r="L42" s="11">
        <f t="shared" si="6"/>
        <v>5974.200000000001</v>
      </c>
      <c r="M42" s="11">
        <f>M36-M38+M40</f>
        <v>5804.200000000001</v>
      </c>
      <c r="N42" s="11">
        <f>N36-N38+N40</f>
        <v>5784.200000000001</v>
      </c>
      <c r="O42" s="12"/>
    </row>
  </sheetData>
  <sheetProtection/>
  <mergeCells count="1">
    <mergeCell ref="A1:O1"/>
  </mergeCells>
  <printOptions/>
  <pageMargins left="0.5" right="0.5" top="0.5" bottom="0.5" header="0.3" footer="0.3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Gangarosa</dc:creator>
  <cp:keywords/>
  <dc:description/>
  <cp:lastModifiedBy>Melissa Jones</cp:lastModifiedBy>
  <cp:lastPrinted>2009-08-17T19:26:04Z</cp:lastPrinted>
  <dcterms:created xsi:type="dcterms:W3CDTF">2001-07-27T14:00:10Z</dcterms:created>
  <dcterms:modified xsi:type="dcterms:W3CDTF">2012-03-08T14:19:14Z</dcterms:modified>
  <cp:category/>
  <cp:version/>
  <cp:contentType/>
  <cp:contentStatus/>
</cp:coreProperties>
</file>